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<sst xmlns="http://schemas.openxmlformats.org/spreadsheetml/2006/main" count="148" uniqueCount="81">
  <si>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</si>
  <si>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</si>
  <si>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</si>
  <si>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</si>
  <si>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</si>
  <si>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</si>
  <si>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</si>
  <si>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</si>
  <si>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</si>
  <si>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</si>
  <si>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</si>
  <si>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</si>
  <si>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</si>
  <si>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</si>
  <si>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</si>
  <si>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</si>
  <si>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</si>
  <si>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</si>
  <si>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</si>
  <si>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</si>
  <si>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</si>
  <si>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</si>
  <si>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</si>
  <si>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</si>
  <si>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</si>
  <si>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</si>
  <si>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</si>
  <si>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</si>
  <si>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</si>
  <si>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</si>
  <si>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</si>
  <si>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</si>
  <si>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</si>
  <si>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</si>
  <si>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</si>
  <si>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</si>
  <si>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</si>
  <si>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</si>
  <si>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</si>
  <si>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</si>
  <si>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</si>
  <si>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</si>
  <si>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</si>
  <si>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</si>
  <si>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</si>
  <si>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</si>
  <si>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</si>
  <si>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</si>
  <si>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</si>
  <si>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</si>
  <si>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</si>
  <si>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</si>
  <si>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</si>
  <si>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</si>
  <si>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</si>
  <si>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</si>
  <si>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</si>
  <si>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</si>
  <si>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</si>
  <si>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</si>
  <si>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</si>
  <si>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</si>
  <si>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</si>
  <si>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</si>
  <si>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</si>
  <si>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</si>
  <si>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</si>
  <si>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</si>
  <si>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</si>
  <si>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</si>
  <si>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</si>
  <si>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</si>
  <si>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</si>
  <si>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</si>
  <si>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</si>
  <si>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план на січень-березень  2014р.</t>
  </si>
  <si>
    <t>Зміни до розпису станом на 17.03.2014р. :</t>
  </si>
  <si>
    <t>станом на 19.03.2014 р.</t>
  </si>
  <si>
    <r>
      <t xml:space="preserve">станом на 19.03.2014р.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</si>
  <si>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19.03.2014р.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</si>
  <si>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19.03.2014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</si>
</sst>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0042461"/>
        <c:axId val="24837830"/>
      </c:lineChart>
      <c:catAx>
        <c:axId val="400424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37830"/>
        <c:crosses val="autoZero"/>
        <c:auto val="0"/>
        <c:lblOffset val="100"/>
        <c:tickLblSkip val="1"/>
        <c:noMultiLvlLbl val="0"/>
      </c:catAx>
      <c:valAx>
        <c:axId val="24837830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042461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2213879"/>
        <c:axId val="65707184"/>
      </c:lineChart>
      <c:catAx>
        <c:axId val="222138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07184"/>
        <c:crosses val="autoZero"/>
        <c:auto val="0"/>
        <c:lblOffset val="100"/>
        <c:tickLblSkip val="1"/>
        <c:noMultiLvlLbl val="0"/>
      </c:catAx>
      <c:valAx>
        <c:axId val="6570718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21387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березень!$J$4:$J$14</c:f>
              <c:numCache>
                <c:ptCount val="11"/>
                <c:pt idx="0">
                  <c:v>676.9</c:v>
                </c:pt>
                <c:pt idx="1">
                  <c:v>920.25</c:v>
                </c:pt>
                <c:pt idx="2">
                  <c:v>1983.35</c:v>
                </c:pt>
                <c:pt idx="3">
                  <c:v>2178.7</c:v>
                </c:pt>
                <c:pt idx="4">
                  <c:v>3448.5</c:v>
                </c:pt>
                <c:pt idx="5">
                  <c:v>725.1</c:v>
                </c:pt>
                <c:pt idx="6">
                  <c:v>991.5</c:v>
                </c:pt>
                <c:pt idx="7">
                  <c:v>1395.1</c:v>
                </c:pt>
                <c:pt idx="8">
                  <c:v>1386.5</c:v>
                </c:pt>
                <c:pt idx="9">
                  <c:v>548</c:v>
                </c:pt>
                <c:pt idx="10">
                  <c:v>644.5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1354.4</c:v>
                </c:pt>
                <c:pt idx="1">
                  <c:v>1354.4</c:v>
                </c:pt>
                <c:pt idx="2">
                  <c:v>1354.4</c:v>
                </c:pt>
                <c:pt idx="3">
                  <c:v>1354.4</c:v>
                </c:pt>
                <c:pt idx="4">
                  <c:v>1354.4</c:v>
                </c:pt>
                <c:pt idx="5">
                  <c:v>1354.4</c:v>
                </c:pt>
                <c:pt idx="6">
                  <c:v>1354.4</c:v>
                </c:pt>
                <c:pt idx="7">
                  <c:v>1354.4</c:v>
                </c:pt>
                <c:pt idx="8">
                  <c:v>1354.4</c:v>
                </c:pt>
                <c:pt idx="9">
                  <c:v>1354.4</c:v>
                </c:pt>
                <c:pt idx="10">
                  <c:v>1354.4</c:v>
                </c:pt>
                <c:pt idx="11">
                  <c:v>1354.4</c:v>
                </c:pt>
                <c:pt idx="12">
                  <c:v>1354.4</c:v>
                </c:pt>
                <c:pt idx="13">
                  <c:v>1354.4</c:v>
                </c:pt>
                <c:pt idx="14">
                  <c:v>1354.4</c:v>
                </c:pt>
                <c:pt idx="15">
                  <c:v>1354.4</c:v>
                </c:pt>
                <c:pt idx="16">
                  <c:v>1354.4</c:v>
                </c:pt>
                <c:pt idx="17">
                  <c:v>1354.4</c:v>
                </c:pt>
                <c:pt idx="18">
                  <c:v>1354.4</c:v>
                </c:pt>
                <c:pt idx="19">
                  <c:v>1354.4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670</c:v>
                </c:pt>
                <c:pt idx="1">
                  <c:v>1120</c:v>
                </c:pt>
                <c:pt idx="2">
                  <c:v>1100</c:v>
                </c:pt>
                <c:pt idx="3">
                  <c:v>2300</c:v>
                </c:pt>
                <c:pt idx="4">
                  <c:v>4300</c:v>
                </c:pt>
                <c:pt idx="5">
                  <c:v>1060</c:v>
                </c:pt>
                <c:pt idx="6">
                  <c:v>750</c:v>
                </c:pt>
                <c:pt idx="7">
                  <c:v>950</c:v>
                </c:pt>
                <c:pt idx="8">
                  <c:v>770</c:v>
                </c:pt>
                <c:pt idx="9">
                  <c:v>2100</c:v>
                </c:pt>
                <c:pt idx="10">
                  <c:v>830</c:v>
                </c:pt>
                <c:pt idx="11">
                  <c:v>1000</c:v>
                </c:pt>
                <c:pt idx="12">
                  <c:v>2000</c:v>
                </c:pt>
                <c:pt idx="13">
                  <c:v>3200</c:v>
                </c:pt>
                <c:pt idx="14">
                  <c:v>1500</c:v>
                </c:pt>
                <c:pt idx="15">
                  <c:v>2200</c:v>
                </c:pt>
                <c:pt idx="16">
                  <c:v>2500</c:v>
                </c:pt>
                <c:pt idx="17">
                  <c:v>2200</c:v>
                </c:pt>
                <c:pt idx="18">
                  <c:v>2950</c:v>
                </c:pt>
                <c:pt idx="19">
                  <c:v>5289.8</c:v>
                </c:pt>
              </c:numCache>
            </c:numRef>
          </c:val>
          <c:smooth val="1"/>
        </c:ser>
        <c:marker val="1"/>
        <c:axId val="54493745"/>
        <c:axId val="20681658"/>
      </c:lineChart>
      <c:catAx>
        <c:axId val="544937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81658"/>
        <c:crosses val="autoZero"/>
        <c:auto val="0"/>
        <c:lblOffset val="100"/>
        <c:tickLblSkip val="1"/>
        <c:noMultiLvlLbl val="0"/>
      </c:catAx>
      <c:valAx>
        <c:axId val="2068165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49374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19.03.2014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93456.6</c:v>
                </c:pt>
                <c:pt idx="1">
                  <c:v>18858.5</c:v>
                </c:pt>
                <c:pt idx="2">
                  <c:v>1228.6</c:v>
                </c:pt>
                <c:pt idx="3">
                  <c:v>224.5</c:v>
                </c:pt>
                <c:pt idx="4">
                  <c:v>1685.1</c:v>
                </c:pt>
                <c:pt idx="5">
                  <c:v>1676.5</c:v>
                </c:pt>
                <c:pt idx="6">
                  <c:v>700</c:v>
                </c:pt>
                <c:pt idx="7">
                  <c:v>246.30000000001428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67054.68</c:v>
                </c:pt>
                <c:pt idx="1">
                  <c:v>13925.94</c:v>
                </c:pt>
                <c:pt idx="2">
                  <c:v>794.64</c:v>
                </c:pt>
                <c:pt idx="3">
                  <c:v>170.07</c:v>
                </c:pt>
                <c:pt idx="4">
                  <c:v>1603.24</c:v>
                </c:pt>
                <c:pt idx="5">
                  <c:v>1714.63</c:v>
                </c:pt>
                <c:pt idx="6">
                  <c:v>626.2</c:v>
                </c:pt>
                <c:pt idx="7">
                  <c:v>429.4799999999966</c:v>
                </c:pt>
              </c:numCache>
            </c:numRef>
          </c:val>
          <c:shape val="box"/>
        </c:ser>
        <c:shape val="box"/>
        <c:axId val="51917195"/>
        <c:axId val="64601572"/>
      </c:bar3DChart>
      <c:catAx>
        <c:axId val="51917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4601572"/>
        <c:crosses val="autoZero"/>
        <c:auto val="1"/>
        <c:lblOffset val="100"/>
        <c:tickLblSkip val="1"/>
        <c:noMultiLvlLbl val="0"/>
      </c:catAx>
      <c:valAx>
        <c:axId val="64601572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17195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1105.79</c:v>
                </c:pt>
              </c:numCache>
            </c:numRef>
          </c:val>
        </c:ser>
        <c:axId val="44543237"/>
        <c:axId val="65344814"/>
      </c:barChart>
      <c:catAx>
        <c:axId val="4454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44814"/>
        <c:crosses val="autoZero"/>
        <c:auto val="1"/>
        <c:lblOffset val="100"/>
        <c:tickLblSkip val="1"/>
        <c:noMultiLvlLbl val="0"/>
      </c:catAx>
      <c:valAx>
        <c:axId val="65344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43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475.93</c:v>
                </c:pt>
              </c:numCache>
            </c:numRef>
          </c:val>
        </c:ser>
        <c:axId val="51232415"/>
        <c:axId val="58438552"/>
      </c:barChart>
      <c:catAx>
        <c:axId val="5123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38552"/>
        <c:crosses val="autoZero"/>
        <c:auto val="1"/>
        <c:lblOffset val="100"/>
        <c:tickLblSkip val="1"/>
        <c:noMultiLvlLbl val="0"/>
      </c:catAx>
      <c:valAx>
        <c:axId val="58438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32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18612.6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18537.22</c:v>
                </c:pt>
              </c:numCache>
            </c:numRef>
          </c:val>
        </c:ser>
        <c:axId val="56184921"/>
        <c:axId val="35902242"/>
      </c:barChart>
      <c:catAx>
        <c:axId val="5618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2242"/>
        <c:crosses val="autoZero"/>
        <c:auto val="1"/>
        <c:lblOffset val="100"/>
        <c:tickLblSkip val="1"/>
        <c:noMultiLvlLbl val="0"/>
      </c:catAx>
      <c:valAx>
        <c:axId val="35902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84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січень-березень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118 076,1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86 318,9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-27 241,7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березень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41859,8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-31 757,2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"/>
    </sheetNames>
    <sheetDataSet>
      <sheetData sheetId="0">
        <row r="10">
          <cell r="E10">
            <v>93456.6</v>
          </cell>
          <cell r="F10">
            <v>67054.68</v>
          </cell>
        </row>
        <row r="19">
          <cell r="E19">
            <v>1228.6</v>
          </cell>
          <cell r="F19">
            <v>794.64</v>
          </cell>
        </row>
        <row r="33">
          <cell r="E33">
            <v>18858.5</v>
          </cell>
          <cell r="F33">
            <v>13925.94</v>
          </cell>
        </row>
        <row r="56">
          <cell r="E56">
            <v>1685.1</v>
          </cell>
          <cell r="F56">
            <v>1603.24</v>
          </cell>
        </row>
        <row r="95">
          <cell r="E95">
            <v>1676.5</v>
          </cell>
          <cell r="F95">
            <v>1714.63</v>
          </cell>
        </row>
        <row r="96">
          <cell r="E96">
            <v>224.5</v>
          </cell>
          <cell r="F96">
            <v>170.07</v>
          </cell>
        </row>
        <row r="106">
          <cell r="E106">
            <v>118076.10000000002</v>
          </cell>
          <cell r="F106">
            <v>86318.87999999999</v>
          </cell>
        </row>
        <row r="118">
          <cell r="E118">
            <v>0</v>
          </cell>
          <cell r="F118">
            <v>58.77</v>
          </cell>
        </row>
        <row r="119">
          <cell r="E119">
            <v>18612.6</v>
          </cell>
          <cell r="F119">
            <v>18537.22</v>
          </cell>
        </row>
        <row r="120">
          <cell r="E120">
            <v>0</v>
          </cell>
          <cell r="F120">
            <v>475.93</v>
          </cell>
        </row>
        <row r="121">
          <cell r="E121">
            <v>0</v>
          </cell>
          <cell r="F121">
            <v>1105.79</v>
          </cell>
        </row>
        <row r="122">
          <cell r="E122">
            <v>0</v>
          </cell>
          <cell r="F122">
            <v>414.33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115899.05984999999</v>
          </cell>
          <cell r="I142">
            <v>102073.83788999998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67</v>
      </c>
      <c r="O1" s="117"/>
      <c r="P1" s="117"/>
      <c r="Q1" s="117"/>
      <c r="R1" s="117"/>
      <c r="S1" s="118"/>
    </row>
    <row r="2" spans="1:19" ht="16.5" thickBot="1">
      <c r="A2" s="119" t="s">
        <v>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71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41699</v>
      </c>
      <c r="O29" s="112">
        <f>'[1]лютий'!$D$142</f>
        <v>121970.53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9" sqref="D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74</v>
      </c>
      <c r="O1" s="117"/>
      <c r="P1" s="117"/>
      <c r="Q1" s="117"/>
      <c r="R1" s="117"/>
      <c r="S1" s="118"/>
    </row>
    <row r="2" spans="1:19" ht="16.5" thickBot="1">
      <c r="A2" s="119" t="s">
        <v>77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78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AVERAGE(J4:J14)</f>
        <v>1354.4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1354.4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1354.4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1354.4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1354.4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1354.4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1354.4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1354.4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1354.4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1354.4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1354.4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1000</v>
      </c>
      <c r="L15" s="4">
        <f t="shared" si="1"/>
        <v>0</v>
      </c>
      <c r="M15" s="2">
        <v>1354.4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41718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2000</v>
      </c>
      <c r="L16" s="4">
        <f>J15/K16</f>
        <v>0</v>
      </c>
      <c r="M16" s="2">
        <v>1354.4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41719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3200</v>
      </c>
      <c r="L17" s="4">
        <f t="shared" si="1"/>
        <v>0</v>
      </c>
      <c r="M17" s="2">
        <v>1354.4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41722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1500</v>
      </c>
      <c r="L18" s="4">
        <f t="shared" si="1"/>
        <v>0</v>
      </c>
      <c r="M18" s="2">
        <v>1354.4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41723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2200</v>
      </c>
      <c r="L19" s="4">
        <f t="shared" si="1"/>
        <v>0</v>
      </c>
      <c r="M19" s="2">
        <v>1354.4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41724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2500</v>
      </c>
      <c r="L20" s="4">
        <f t="shared" si="1"/>
        <v>0</v>
      </c>
      <c r="M20" s="2">
        <v>1354.4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41725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2200</v>
      </c>
      <c r="L21" s="4">
        <f t="shared" si="1"/>
        <v>0</v>
      </c>
      <c r="M21" s="2">
        <v>1354.4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41726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2950</v>
      </c>
      <c r="L22" s="4">
        <f t="shared" si="1"/>
        <v>0</v>
      </c>
      <c r="M22" s="2">
        <v>1354.4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41729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5289.8</v>
      </c>
      <c r="L23" s="4">
        <f t="shared" si="1"/>
        <v>0</v>
      </c>
      <c r="M23" s="2">
        <v>1354.4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12308.7</v>
      </c>
      <c r="C24" s="43">
        <f t="shared" si="3"/>
        <v>1168.9</v>
      </c>
      <c r="D24" s="43">
        <f t="shared" si="3"/>
        <v>55.5</v>
      </c>
      <c r="E24" s="14">
        <f t="shared" si="3"/>
        <v>43.5</v>
      </c>
      <c r="F24" s="14">
        <f t="shared" si="3"/>
        <v>535.7499999999999</v>
      </c>
      <c r="G24" s="14">
        <f t="shared" si="3"/>
        <v>524.6999999999999</v>
      </c>
      <c r="H24" s="14">
        <f t="shared" si="3"/>
        <v>132</v>
      </c>
      <c r="I24" s="43">
        <f t="shared" si="3"/>
        <v>129.34999999999937</v>
      </c>
      <c r="J24" s="43">
        <f t="shared" si="3"/>
        <v>14898.400000000001</v>
      </c>
      <c r="K24" s="43">
        <f t="shared" si="3"/>
        <v>38789.8</v>
      </c>
      <c r="L24" s="15">
        <f t="shared" si="1"/>
        <v>0.38408035102011356</v>
      </c>
      <c r="M24" s="2"/>
      <c r="N24" s="93">
        <f>SUM(N4:N23)</f>
        <v>62.6</v>
      </c>
      <c r="O24" s="93">
        <f>SUM(O4:O23)</f>
        <v>0</v>
      </c>
      <c r="P24" s="93">
        <f>SUM(P4:P23)</f>
        <v>1655.9</v>
      </c>
      <c r="Q24" s="93">
        <f>SUM(Q4:Q23)</f>
        <v>326.9</v>
      </c>
      <c r="R24" s="93">
        <f>SUM(R4:R23)</f>
        <v>1.4000000000000001</v>
      </c>
      <c r="S24" s="93">
        <f>N24+O24+Q24+P24+R24</f>
        <v>2046.8000000000002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41717</v>
      </c>
      <c r="O29" s="112">
        <f>'[1]березень'!$D$142</f>
        <v>115899.05984999999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102073.83788999998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41717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54" sqref="D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79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51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50</v>
      </c>
      <c r="K28" s="128"/>
      <c r="L28" s="132" t="s">
        <v>45</v>
      </c>
      <c r="M28" s="133"/>
      <c r="N28" s="134"/>
      <c r="O28" s="126" t="s">
        <v>80</v>
      </c>
      <c r="P28" s="127"/>
    </row>
    <row r="29" spans="1:16" ht="45">
      <c r="A29" s="139"/>
      <c r="B29" s="72" t="s">
        <v>75</v>
      </c>
      <c r="C29" s="28" t="s">
        <v>26</v>
      </c>
      <c r="D29" s="72" t="str">
        <f>B29</f>
        <v>план на січень-березень  2014р.</v>
      </c>
      <c r="E29" s="28" t="str">
        <f>C29</f>
        <v>факт</v>
      </c>
      <c r="F29" s="71" t="str">
        <f>B29</f>
        <v>план на січень-березень  2014р.</v>
      </c>
      <c r="G29" s="95" t="str">
        <f>C29</f>
        <v>факт</v>
      </c>
      <c r="H29" s="72" t="str">
        <f>B29</f>
        <v>план на січень-березень  2014р.</v>
      </c>
      <c r="I29" s="28" t="str">
        <f>C29</f>
        <v>факт</v>
      </c>
      <c r="J29" s="71" t="str">
        <f>B29</f>
        <v>план на січень-березень  2014р.</v>
      </c>
      <c r="K29" s="95" t="str">
        <f>C29</f>
        <v>факт</v>
      </c>
      <c r="L29" s="67" t="str">
        <f>D29</f>
        <v>план на січень-березень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березень!O39</f>
        <v>0</v>
      </c>
      <c r="B30" s="73">
        <f>'[1]березень'!$E$118</f>
        <v>0</v>
      </c>
      <c r="C30" s="73">
        <f>'[1]березень'!$F$118</f>
        <v>58.77</v>
      </c>
      <c r="D30" s="74">
        <f>'[1]березень'!$E$121</f>
        <v>0</v>
      </c>
      <c r="E30" s="74">
        <f>'[1]березень'!$F$121</f>
        <v>1105.79</v>
      </c>
      <c r="F30" s="75">
        <f>'[1]березень'!$E$120</f>
        <v>0</v>
      </c>
      <c r="G30" s="76">
        <f>'[1]березень'!$F$120</f>
        <v>475.93</v>
      </c>
      <c r="H30" s="76">
        <f>'[1]березень'!$E$119</f>
        <v>18612.6</v>
      </c>
      <c r="I30" s="76">
        <f>'[1]березень'!$F$119</f>
        <v>18537.22</v>
      </c>
      <c r="J30" s="76">
        <f>'[1]березень'!$E$122</f>
        <v>0</v>
      </c>
      <c r="K30" s="96">
        <f>'[1]березень'!$F$122</f>
        <v>414.33</v>
      </c>
      <c r="L30" s="97">
        <f>H30+F30+D30+J30+B30</f>
        <v>18612.6</v>
      </c>
      <c r="M30" s="77">
        <f>I30+G30+E30+K30+C30</f>
        <v>20592.040000000005</v>
      </c>
      <c r="N30" s="78">
        <f>M30-L30</f>
        <v>1979.440000000006</v>
      </c>
      <c r="O30" s="130">
        <f>березень!O29</f>
        <v>115899.05984999999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березень!Q31</f>
        <v>102073.83788999998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березень!Q32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березень!Q34</f>
        <v>0</v>
      </c>
    </row>
    <row r="35" spans="15:16" ht="12.75">
      <c r="O35" s="26" t="s">
        <v>48</v>
      </c>
      <c r="P35" s="84">
        <f>березень!Q33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'[1]березень'!$E$10</f>
        <v>93456.6</v>
      </c>
      <c r="C47" s="40">
        <f>'[1]березень'!$F$10</f>
        <v>67054.68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'[1]березень'!$E$33</f>
        <v>18858.5</v>
      </c>
      <c r="C48" s="18">
        <f>'[1]березень'!$F$33</f>
        <v>13925.94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'[1]березень'!$E$19</f>
        <v>1228.6</v>
      </c>
      <c r="C49" s="17">
        <f>'[1]березень'!$F$19</f>
        <v>794.64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'[1]березень'!$E$96</f>
        <v>224.5</v>
      </c>
      <c r="C50" s="6">
        <f>'[1]березень'!$F$96</f>
        <v>170.07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'[1]березень'!$E$56</f>
        <v>1685.1</v>
      </c>
      <c r="C51" s="17">
        <f>'[1]березень'!$F$56</f>
        <v>1603.24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'[1]березень'!$E$95</f>
        <v>1676.5</v>
      </c>
      <c r="C52" s="17">
        <f>'[1]березень'!$F$95</f>
        <v>1714.63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700</v>
      </c>
      <c r="C53" s="17">
        <v>626.2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246.30000000001428</v>
      </c>
      <c r="C54" s="17">
        <f>C55-C47-C48-C49-C50-C51-C52-C53</f>
        <v>429.4799999999966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'[1]березень'!$E$106</f>
        <v>118076.10000000002</v>
      </c>
      <c r="C55" s="12">
        <f>'[1]березень'!$F$106</f>
        <v>86318.87999999999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76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92.12</v>
      </c>
      <c r="F7" s="24">
        <f t="shared" si="0"/>
        <v>89.87</v>
      </c>
      <c r="G7" s="24">
        <f t="shared" si="0"/>
        <v>80.76</v>
      </c>
      <c r="H7" s="24">
        <f t="shared" si="0"/>
        <v>79.88</v>
      </c>
      <c r="I7" s="24">
        <f t="shared" si="0"/>
        <v>79.68</v>
      </c>
      <c r="J7" s="24">
        <f t="shared" si="0"/>
        <v>79.85</v>
      </c>
      <c r="K7" s="24">
        <f t="shared" si="0"/>
        <v>83.7</v>
      </c>
      <c r="L7" s="24">
        <f t="shared" si="0"/>
        <v>92.99</v>
      </c>
      <c r="M7" s="24">
        <f t="shared" si="0"/>
        <v>-959.13</v>
      </c>
      <c r="N7" s="57">
        <f>SUM(B8:M14)</f>
        <v>-0.01999999999998181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 hidden="1">
      <c r="A9" s="36" t="s">
        <v>69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43101.62</v>
      </c>
      <c r="F15" s="55">
        <f t="shared" si="2"/>
        <v>41514.97</v>
      </c>
      <c r="G15" s="55">
        <f t="shared" si="2"/>
        <v>46030.96</v>
      </c>
      <c r="H15" s="55">
        <f t="shared" si="2"/>
        <v>42143.479999999996</v>
      </c>
      <c r="I15" s="55">
        <f t="shared" si="2"/>
        <v>45275.38</v>
      </c>
      <c r="J15" s="55">
        <f t="shared" si="2"/>
        <v>43678.049999999996</v>
      </c>
      <c r="K15" s="55">
        <f t="shared" si="2"/>
        <v>43907.7</v>
      </c>
      <c r="L15" s="55">
        <f t="shared" si="2"/>
        <v>45705.189999999995</v>
      </c>
      <c r="M15" s="55">
        <f t="shared" si="2"/>
        <v>67606.47</v>
      </c>
      <c r="N15" s="58">
        <f t="shared" si="1"/>
        <v>537039.88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2014-03-19T12:53:08Z</dcterms:modified>
  <cp:category/>
  <cp:version/>
  <cp:contentType/>
  <cp:contentStatus/>
</cp:coreProperties>
</file>